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етодист\Desktop\"/>
    </mc:Choice>
  </mc:AlternateContent>
  <bookViews>
    <workbookView xWindow="0" yWindow="0" windowWidth="20490" windowHeight="7665" activeTab="1"/>
  </bookViews>
  <sheets>
    <sheet name="Инструкция по заполнению" sheetId="3" r:id="rId1"/>
    <sheet name="Протокол" sheetId="1" r:id="rId2"/>
    <sheet name="Рабочий лист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5" i="1" l="1"/>
  <c r="L25" i="1" s="1"/>
  <c r="H25" i="1"/>
  <c r="H21" i="1"/>
  <c r="K21" i="1" s="1"/>
  <c r="L21" i="1" s="1"/>
  <c r="H20" i="1"/>
  <c r="K20" i="1" s="1"/>
  <c r="L20" i="1" s="1"/>
  <c r="H16" i="1"/>
  <c r="K16" i="1" s="1"/>
  <c r="L16" i="1" s="1"/>
  <c r="H13" i="1"/>
  <c r="K13" i="1" s="1"/>
  <c r="L13" i="1" s="1"/>
  <c r="J10" i="1" l="1"/>
  <c r="J24" i="1" s="1"/>
  <c r="J9" i="1" l="1"/>
  <c r="H12" i="1" l="1"/>
  <c r="H11" i="1" l="1"/>
  <c r="H10" i="1"/>
  <c r="J23" i="1"/>
  <c r="J22" i="1"/>
  <c r="J19" i="1" l="1"/>
  <c r="K11" i="1"/>
  <c r="L11" i="1" s="1"/>
  <c r="J12" i="1"/>
  <c r="K10" i="1"/>
  <c r="L10" i="1" s="1"/>
  <c r="H26" i="1" l="1"/>
  <c r="K26" i="1" s="1"/>
  <c r="L26" i="1" s="1"/>
  <c r="H24" i="1"/>
  <c r="K24" i="1" s="1"/>
  <c r="L24" i="1" s="1"/>
  <c r="H23" i="1"/>
  <c r="K23" i="1" s="1"/>
  <c r="L23" i="1" s="1"/>
  <c r="H22" i="1"/>
  <c r="K22" i="1" s="1"/>
  <c r="L22" i="1" s="1"/>
  <c r="H19" i="1"/>
  <c r="K19" i="1" s="1"/>
  <c r="L19" i="1" s="1"/>
  <c r="H18" i="1"/>
  <c r="K18" i="1" s="1"/>
  <c r="L18" i="1" s="1"/>
  <c r="H17" i="1"/>
  <c r="K17" i="1" s="1"/>
  <c r="L17" i="1" s="1"/>
  <c r="H15" i="1"/>
  <c r="K15" i="1" s="1"/>
  <c r="L15" i="1" s="1"/>
  <c r="H14" i="1"/>
  <c r="K14" i="1" s="1"/>
  <c r="L14" i="1" s="1"/>
  <c r="K12" i="1"/>
  <c r="L12" i="1" s="1"/>
  <c r="H9" i="1"/>
  <c r="K9" i="1" s="1"/>
  <c r="L9" i="1" s="1"/>
  <c r="K32" i="1" l="1"/>
  <c r="L32" i="1" s="1"/>
  <c r="C32" i="1"/>
  <c r="D32" i="1" s="1"/>
  <c r="H32" i="1"/>
  <c r="J32" i="1" s="1"/>
  <c r="E32" i="1"/>
  <c r="G32" i="1" s="1"/>
</calcChain>
</file>

<file path=xl/sharedStrings.xml><?xml version="1.0" encoding="utf-8"?>
<sst xmlns="http://schemas.openxmlformats.org/spreadsheetml/2006/main" count="96" uniqueCount="64">
  <si>
    <t>Итоги фронтальной оценки готовности к школьному обучению</t>
  </si>
  <si>
    <t>№ п/п</t>
  </si>
  <si>
    <t>Бальная оценка выполненных заданий</t>
  </si>
  <si>
    <t>1-е задание</t>
  </si>
  <si>
    <t>2-е задание</t>
  </si>
  <si>
    <t>3-е задание</t>
  </si>
  <si>
    <t>4-е задание</t>
  </si>
  <si>
    <t>5-е задание</t>
  </si>
  <si>
    <t>Сырые баллы</t>
  </si>
  <si>
    <t>Поведенческие особенности</t>
  </si>
  <si>
    <t>Коррек. Коэф.</t>
  </si>
  <si>
    <t>Уровень готовности</t>
  </si>
  <si>
    <t>Количество детей:</t>
  </si>
  <si>
    <t>Суммарный балл (скоррек.)</t>
  </si>
  <si>
    <t xml:space="preserve">Корректировочные коэффициенты </t>
  </si>
  <si>
    <t>1-й уровень</t>
  </si>
  <si>
    <t>2-й уровень</t>
  </si>
  <si>
    <t>3-й уровень</t>
  </si>
  <si>
    <t>4-й уровень</t>
  </si>
  <si>
    <t>Общие количественные показатели по результатм фронтальной оценки готовностик школьному обучению</t>
  </si>
  <si>
    <t>Кол-во детей</t>
  </si>
  <si>
    <t>%</t>
  </si>
  <si>
    <t>Общие показатели</t>
  </si>
  <si>
    <t>Уровни готовности</t>
  </si>
  <si>
    <t>Расшифровка уровней готовности</t>
  </si>
  <si>
    <t>2-й уровень - условно готов к началу обучения</t>
  </si>
  <si>
    <t>4-й уровень - не готов к началу регулярного обучения</t>
  </si>
  <si>
    <t>3-й уровень - условно не готов к началу регулярного обучения</t>
  </si>
  <si>
    <r>
      <t xml:space="preserve">Рекомендации: </t>
    </r>
    <r>
      <rPr>
        <sz val="12"/>
        <color theme="1"/>
        <rFont val="Times New Roman"/>
        <family val="1"/>
        <charset val="204"/>
      </rPr>
      <t>проведение углубленной диагностики с детьми имеющими 3-й и 4-й уровени готовности.</t>
    </r>
  </si>
  <si>
    <t xml:space="preserve">1-й уровень - готов к началу резулярного обучения; </t>
  </si>
  <si>
    <t>Фамилия, имя ребёнка, возраст</t>
  </si>
  <si>
    <r>
      <rPr>
        <sz val="18"/>
        <color rgb="FFFF0000"/>
        <rFont val="Calibri"/>
        <family val="2"/>
        <charset val="204"/>
        <scheme val="minor"/>
      </rPr>
      <t xml:space="preserve">ВНИМАНИЕ! </t>
    </r>
    <r>
      <rPr>
        <sz val="18"/>
        <color theme="1"/>
        <rFont val="Calibri"/>
        <family val="2"/>
        <charset val="204"/>
        <scheme val="minor"/>
      </rPr>
      <t xml:space="preserve">Данный рабочий лист </t>
    </r>
    <r>
      <rPr>
        <sz val="18"/>
        <color rgb="FFFF0000"/>
        <rFont val="Calibri"/>
        <family val="2"/>
        <charset val="204"/>
        <scheme val="minor"/>
      </rPr>
      <t xml:space="preserve">НЕ УДАЛЯТЬ. </t>
    </r>
    <r>
      <rPr>
        <sz val="18"/>
        <color theme="1"/>
        <rFont val="Calibri"/>
        <family val="2"/>
        <charset val="204"/>
        <scheme val="minor"/>
      </rPr>
      <t xml:space="preserve">Распечатывать его тоже </t>
    </r>
    <r>
      <rPr>
        <sz val="18"/>
        <color rgb="FFFF0000"/>
        <rFont val="Calibri"/>
        <family val="2"/>
        <charset val="204"/>
        <scheme val="minor"/>
      </rPr>
      <t>не надо.</t>
    </r>
  </si>
  <si>
    <t>Инструкция по заполнению.</t>
  </si>
  <si>
    <t>Заполните столбец "Фамилия, имя ребёнка, возраст"</t>
  </si>
  <si>
    <t>Проставьте баллы по заданиям. Это столбцы: C, D, E, F, G.</t>
  </si>
  <si>
    <t xml:space="preserve">Кол-во пов. ос. </t>
  </si>
  <si>
    <t>Все остальные графы и столбцы заполнятся автоматически!</t>
  </si>
  <si>
    <t>Заполните количество воведенческих особенностей, которые вы наблюдали в ходе диагностики. Это столбец: I.</t>
  </si>
  <si>
    <t>Разработчик электронной версии: Королёва Марина, педагог-психолог</t>
  </si>
  <si>
    <t xml:space="preserve">Мой сайт: https://koroleva-marina.ru/ </t>
  </si>
  <si>
    <t>Моя группа в контакте: https://vk.com/korolevadou</t>
  </si>
  <si>
    <t>"____" ____________________ 20___г.                                                                      Педагог-психолог _______________/ Карманова С.В.</t>
  </si>
  <si>
    <t>Группа: подготовительная группа № 1 "Золотые рыбки"</t>
  </si>
  <si>
    <t>"____" ____________________ 20___г.                                                                      Воспитатель _______________/ Хабибулина Н.С.</t>
  </si>
  <si>
    <t>Олерт Лев</t>
  </si>
  <si>
    <t>2025 -2026 учебный год (май)</t>
  </si>
  <si>
    <t>Дата обследования: 13.05.2026 года</t>
  </si>
  <si>
    <t>Жужков Лев 7 л 6 м</t>
  </si>
  <si>
    <t>Жиентаев Тимофей 6л 1м</t>
  </si>
  <si>
    <t>Дьячков Руслан 6 л 11м</t>
  </si>
  <si>
    <t>Замараев Андрей 7 л 3м</t>
  </si>
  <si>
    <t>Захарова Ульяна 6 л 11м</t>
  </si>
  <si>
    <t>Кримов Кримжон 7 л 5м</t>
  </si>
  <si>
    <t>Карманов Платон 7 л 7м</t>
  </si>
  <si>
    <t>Клепикова Таисия 6 л 8м</t>
  </si>
  <si>
    <t>Костин Павел 6 л 11м</t>
  </si>
  <si>
    <t>Кудрина Виктория 6 л 7м</t>
  </si>
  <si>
    <t>Мосин Кирилл 7 л 6м</t>
  </si>
  <si>
    <t>Падерина Виктория 6л11м</t>
  </si>
  <si>
    <t>Пономарева Виктория 7л</t>
  </si>
  <si>
    <t>Рузиев Имран 6 л 8м</t>
  </si>
  <si>
    <t>Саргсян Арина 6 л 8м</t>
  </si>
  <si>
    <t>Чизмеджян Овсеп 6 л 6м</t>
  </si>
  <si>
    <t>Шестихин Тимур 6 л 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</si>
</sst>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20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Border="1"/>
    <xf numFmtId="0" fontId="0" fillId="0" borderId="1" xfId="0" applyFill="1" applyBorder="1"/>
    <xf numFmtId="9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4" fillId="0" borderId="14" xfId="0" applyFont="1" applyBorder="1" applyAlignment="1">
      <alignment vertical="center" wrapText="1"/>
    </xf>
    <xf numFmtId="0" fontId="4" fillId="0" borderId="1" xfId="0" applyNumberFormat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workbookViewId="0">
      <selection activeCell="J18" sqref="J18"/>
    </sheetView>
  </sheetViews>
  <sheetFormatPr defaultRowHeight="15" x14ac:dyDescent="0.25"/>
  <cols>
    <col min="1" max="1" width="5" customWidth="1"/>
    <col min="12" max="12" width="41.5703125" customWidth="1"/>
  </cols>
  <sheetData>
    <row r="2" spans="1:12" ht="18.75" x14ac:dyDescent="0.3">
      <c r="A2" s="19" t="s">
        <v>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8.75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8.75" x14ac:dyDescent="0.3">
      <c r="A4" s="12">
        <v>1</v>
      </c>
      <c r="B4" s="14" t="s">
        <v>33</v>
      </c>
      <c r="C4" s="14"/>
      <c r="D4" s="14"/>
      <c r="E4" s="14"/>
      <c r="F4" s="14"/>
      <c r="G4" s="14"/>
      <c r="H4" s="14"/>
      <c r="I4" s="14"/>
      <c r="J4" s="14"/>
      <c r="K4" s="14"/>
      <c r="L4" s="12"/>
    </row>
    <row r="5" spans="1:12" ht="18.75" x14ac:dyDescent="0.3">
      <c r="A5" s="12">
        <v>2</v>
      </c>
      <c r="B5" s="18" t="s">
        <v>34</v>
      </c>
      <c r="C5" s="18"/>
      <c r="D5" s="18"/>
      <c r="E5" s="18"/>
      <c r="F5" s="18"/>
      <c r="G5" s="18"/>
      <c r="H5" s="18"/>
      <c r="I5" s="18"/>
      <c r="J5" s="18"/>
      <c r="K5" s="18"/>
      <c r="L5" s="12"/>
    </row>
    <row r="6" spans="1:12" ht="18.75" x14ac:dyDescent="0.3">
      <c r="A6" s="12">
        <v>3</v>
      </c>
      <c r="B6" s="18" t="s">
        <v>37</v>
      </c>
      <c r="C6" s="18"/>
      <c r="D6" s="18"/>
      <c r="E6" s="18"/>
      <c r="F6" s="18"/>
      <c r="G6" s="18"/>
      <c r="H6" s="18"/>
      <c r="I6" s="18"/>
      <c r="J6" s="18"/>
      <c r="K6" s="18"/>
      <c r="L6" s="18"/>
    </row>
    <row r="9" spans="1:12" ht="18.75" x14ac:dyDescent="0.3">
      <c r="A9" s="20" t="s">
        <v>36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2" spans="1:12" x14ac:dyDescent="0.25">
      <c r="A12" s="17" t="s">
        <v>38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x14ac:dyDescent="0.25">
      <c r="A13" s="17" t="s">
        <v>39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2" x14ac:dyDescent="0.25">
      <c r="A14" s="17" t="s">
        <v>40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</sheetData>
  <mergeCells count="7">
    <mergeCell ref="A13:L13"/>
    <mergeCell ref="A14:L14"/>
    <mergeCell ref="B5:K5"/>
    <mergeCell ref="B6:L6"/>
    <mergeCell ref="A2:L2"/>
    <mergeCell ref="A9:L9"/>
    <mergeCell ref="A12:L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1"/>
  <sheetViews>
    <sheetView tabSelected="1" workbookViewId="0">
      <selection activeCell="B26" sqref="B26"/>
    </sheetView>
  </sheetViews>
  <sheetFormatPr defaultRowHeight="15" x14ac:dyDescent="0.25"/>
  <cols>
    <col min="1" max="1" width="3.5703125" customWidth="1"/>
    <col min="2" max="2" width="28.140625" customWidth="1"/>
    <col min="8" max="8" width="9.7109375" customWidth="1"/>
    <col min="10" max="10" width="12.7109375" bestFit="1" customWidth="1"/>
    <col min="11" max="11" width="12.42578125" customWidth="1"/>
    <col min="12" max="12" width="13.42578125" customWidth="1"/>
  </cols>
  <sheetData>
    <row r="1" spans="1:13" ht="18.75" x14ac:dyDescent="0.3">
      <c r="A1" s="22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8.75" x14ac:dyDescent="0.3">
      <c r="A2" s="23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x14ac:dyDescent="0.25">
      <c r="A4" s="31" t="s">
        <v>46</v>
      </c>
      <c r="B4" s="31"/>
      <c r="C4" s="31"/>
      <c r="D4" s="31"/>
      <c r="E4" s="31"/>
      <c r="F4" s="1"/>
      <c r="G4" s="32" t="s">
        <v>12</v>
      </c>
      <c r="H4" s="32"/>
      <c r="I4" s="6">
        <v>18</v>
      </c>
      <c r="J4" s="1"/>
      <c r="K4" s="1"/>
      <c r="L4" s="1"/>
      <c r="M4" s="1"/>
    </row>
    <row r="5" spans="1:13" ht="15.75" x14ac:dyDescent="0.25">
      <c r="A5" s="31" t="s">
        <v>42</v>
      </c>
      <c r="B5" s="31"/>
      <c r="C5" s="31"/>
      <c r="D5" s="31"/>
      <c r="E5" s="3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31.5" customHeight="1" x14ac:dyDescent="0.25">
      <c r="A7" s="29" t="s">
        <v>1</v>
      </c>
      <c r="B7" s="27" t="s">
        <v>30</v>
      </c>
      <c r="C7" s="24" t="s">
        <v>2</v>
      </c>
      <c r="D7" s="25"/>
      <c r="E7" s="25"/>
      <c r="F7" s="25"/>
      <c r="G7" s="25"/>
      <c r="H7" s="26"/>
      <c r="I7" s="24" t="s">
        <v>9</v>
      </c>
      <c r="J7" s="26"/>
      <c r="K7" s="27" t="s">
        <v>13</v>
      </c>
      <c r="L7" s="27" t="s">
        <v>11</v>
      </c>
      <c r="M7" s="1"/>
    </row>
    <row r="8" spans="1:13" ht="31.5" x14ac:dyDescent="0.25">
      <c r="A8" s="30"/>
      <c r="B8" s="28"/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35</v>
      </c>
      <c r="J8" s="4" t="s">
        <v>10</v>
      </c>
      <c r="K8" s="28"/>
      <c r="L8" s="28"/>
      <c r="M8" s="1"/>
    </row>
    <row r="9" spans="1:13" ht="16.5" thickBot="1" x14ac:dyDescent="0.3">
      <c r="A9" s="3">
        <v>1</v>
      </c>
      <c r="B9" s="15" t="s">
        <v>47</v>
      </c>
      <c r="C9" s="5">
        <v>5</v>
      </c>
      <c r="D9" s="5">
        <v>5</v>
      </c>
      <c r="E9" s="5">
        <v>5</v>
      </c>
      <c r="F9" s="5">
        <v>5</v>
      </c>
      <c r="G9" s="5">
        <v>1</v>
      </c>
      <c r="H9" s="5">
        <f t="shared" ref="H9:H26" si="0">SUM(C9:G9)</f>
        <v>21</v>
      </c>
      <c r="I9" s="5">
        <v>0</v>
      </c>
      <c r="J9" s="5">
        <f>VLOOKUP(I9,'Рабочий лист'!A3:B7,2,1)</f>
        <v>1</v>
      </c>
      <c r="K9" s="5">
        <f t="shared" ref="K9:K26" si="1">H9*J9</f>
        <v>21</v>
      </c>
      <c r="L9" s="5" t="str">
        <f>VLOOKUP(K9,'Рабочий лист'!E2:F27,2,1)</f>
        <v>1-й уровень</v>
      </c>
      <c r="M9" s="1"/>
    </row>
    <row r="10" spans="1:13" ht="16.5" thickBot="1" x14ac:dyDescent="0.3">
      <c r="A10" s="3">
        <v>2</v>
      </c>
      <c r="B10" s="15" t="s">
        <v>48</v>
      </c>
      <c r="C10" s="5">
        <v>1</v>
      </c>
      <c r="D10" s="5">
        <v>3</v>
      </c>
      <c r="E10" s="5">
        <v>0</v>
      </c>
      <c r="F10" s="5">
        <v>0</v>
      </c>
      <c r="G10" s="5">
        <v>0</v>
      </c>
      <c r="H10" s="5">
        <f t="shared" si="0"/>
        <v>4</v>
      </c>
      <c r="I10" s="5">
        <v>1</v>
      </c>
      <c r="J10" s="5">
        <f>VLOOKUP(I10,'Рабочий лист'!A4:B8,2,1)</f>
        <v>0.85</v>
      </c>
      <c r="K10" s="5">
        <f t="shared" si="1"/>
        <v>3.4</v>
      </c>
      <c r="L10" s="5" t="str">
        <f>VLOOKUP(K10,'Рабочий лист'!E2:F27,2,1)</f>
        <v>4-й уровень</v>
      </c>
      <c r="M10" s="1"/>
    </row>
    <row r="11" spans="1:13" ht="16.5" thickBot="1" x14ac:dyDescent="0.3">
      <c r="A11" s="3">
        <v>3</v>
      </c>
      <c r="B11" s="15" t="s">
        <v>49</v>
      </c>
      <c r="C11" s="5">
        <v>5</v>
      </c>
      <c r="D11" s="5">
        <v>5</v>
      </c>
      <c r="E11" s="5">
        <v>5</v>
      </c>
      <c r="F11" s="5">
        <v>5</v>
      </c>
      <c r="G11" s="5">
        <v>3</v>
      </c>
      <c r="H11" s="5">
        <f t="shared" si="0"/>
        <v>23</v>
      </c>
      <c r="I11" s="5">
        <v>0</v>
      </c>
      <c r="J11" s="5">
        <v>1</v>
      </c>
      <c r="K11" s="5">
        <f t="shared" si="1"/>
        <v>23</v>
      </c>
      <c r="L11" s="5" t="str">
        <f>VLOOKUP(K11,'Рабочий лист'!E2:F27,2,1)</f>
        <v>1-й уровень</v>
      </c>
      <c r="M11" s="1"/>
    </row>
    <row r="12" spans="1:13" ht="16.5" thickBot="1" x14ac:dyDescent="0.3">
      <c r="A12" s="16">
        <v>4</v>
      </c>
      <c r="B12" s="15" t="s">
        <v>50</v>
      </c>
      <c r="C12" s="5">
        <v>2</v>
      </c>
      <c r="D12" s="5">
        <v>5</v>
      </c>
      <c r="E12" s="5">
        <v>5</v>
      </c>
      <c r="F12" s="5">
        <v>2</v>
      </c>
      <c r="G12" s="5">
        <v>5</v>
      </c>
      <c r="H12" s="5">
        <f>SUM(C12:G12)</f>
        <v>19</v>
      </c>
      <c r="I12" s="5">
        <v>1</v>
      </c>
      <c r="J12" s="5">
        <f t="shared" ref="J12:J19" si="2">$J$10</f>
        <v>0.85</v>
      </c>
      <c r="K12" s="5">
        <f t="shared" si="1"/>
        <v>16.149999999999999</v>
      </c>
      <c r="L12" s="5" t="str">
        <f>VLOOKUP(K12,'Рабочий лист'!E2:F27,2,1)</f>
        <v>2-й уровень</v>
      </c>
      <c r="M12" s="1"/>
    </row>
    <row r="13" spans="1:13" ht="16.5" thickBot="1" x14ac:dyDescent="0.3">
      <c r="A13" s="3">
        <v>5</v>
      </c>
      <c r="B13" s="15" t="s">
        <v>51</v>
      </c>
      <c r="C13" s="5">
        <v>5</v>
      </c>
      <c r="D13" s="5">
        <v>5</v>
      </c>
      <c r="E13" s="5">
        <v>5</v>
      </c>
      <c r="F13" s="5">
        <v>5</v>
      </c>
      <c r="G13" s="5">
        <v>3</v>
      </c>
      <c r="H13" s="5">
        <f>SUM(C13:G13)</f>
        <v>23</v>
      </c>
      <c r="I13" s="5">
        <v>0</v>
      </c>
      <c r="J13" s="5">
        <v>1</v>
      </c>
      <c r="K13" s="5">
        <f t="shared" si="1"/>
        <v>23</v>
      </c>
      <c r="L13" s="5" t="str">
        <f>VLOOKUP(K13,'Рабочий лист'!E3:F28,2,1)</f>
        <v>1-й уровень</v>
      </c>
      <c r="M13" s="1"/>
    </row>
    <row r="14" spans="1:13" ht="16.5" thickBot="1" x14ac:dyDescent="0.3">
      <c r="A14" s="3">
        <v>6</v>
      </c>
      <c r="B14" s="15" t="s">
        <v>52</v>
      </c>
      <c r="C14" s="5">
        <v>2.5</v>
      </c>
      <c r="D14" s="5">
        <v>5</v>
      </c>
      <c r="E14" s="5">
        <v>1</v>
      </c>
      <c r="F14" s="5">
        <v>2</v>
      </c>
      <c r="G14" s="5">
        <v>2</v>
      </c>
      <c r="H14" s="5">
        <f t="shared" si="0"/>
        <v>12.5</v>
      </c>
      <c r="I14" s="5">
        <v>2</v>
      </c>
      <c r="J14" s="5">
        <v>0.72</v>
      </c>
      <c r="K14" s="5">
        <f t="shared" si="1"/>
        <v>9</v>
      </c>
      <c r="L14" s="5" t="str">
        <f>VLOOKUP(K14,'Рабочий лист'!E2:F27,2,1)</f>
        <v>4-й уровень</v>
      </c>
      <c r="M14" s="1"/>
    </row>
    <row r="15" spans="1:13" ht="16.5" thickBot="1" x14ac:dyDescent="0.3">
      <c r="A15" s="3">
        <v>7</v>
      </c>
      <c r="B15" s="15" t="s">
        <v>53</v>
      </c>
      <c r="C15" s="5">
        <v>5</v>
      </c>
      <c r="D15" s="5">
        <v>4.5</v>
      </c>
      <c r="E15" s="5">
        <v>5</v>
      </c>
      <c r="F15" s="5">
        <v>2</v>
      </c>
      <c r="G15" s="5">
        <v>4</v>
      </c>
      <c r="H15" s="5">
        <f t="shared" si="0"/>
        <v>20.5</v>
      </c>
      <c r="I15" s="5">
        <v>1</v>
      </c>
      <c r="J15" s="5">
        <v>0.85</v>
      </c>
      <c r="K15" s="5">
        <f t="shared" si="1"/>
        <v>17.425000000000001</v>
      </c>
      <c r="L15" s="5" t="str">
        <f>VLOOKUP(K15,'Рабочий лист'!E2:F27,2,1)</f>
        <v>1-й уровень</v>
      </c>
      <c r="M15" s="1"/>
    </row>
    <row r="16" spans="1:13" ht="16.5" thickBot="1" x14ac:dyDescent="0.3">
      <c r="A16" s="3">
        <v>8</v>
      </c>
      <c r="B16" s="15" t="s">
        <v>54</v>
      </c>
      <c r="C16" s="5">
        <v>2.5</v>
      </c>
      <c r="D16" s="5">
        <v>5</v>
      </c>
      <c r="E16" s="5">
        <v>1</v>
      </c>
      <c r="F16" s="5">
        <v>4</v>
      </c>
      <c r="G16" s="5">
        <v>3</v>
      </c>
      <c r="H16" s="5">
        <f t="shared" si="0"/>
        <v>15.5</v>
      </c>
      <c r="I16" s="5">
        <v>0</v>
      </c>
      <c r="J16" s="5">
        <v>1</v>
      </c>
      <c r="K16" s="5">
        <f t="shared" si="1"/>
        <v>15.5</v>
      </c>
      <c r="L16" s="5" t="str">
        <f>VLOOKUP(K16,'Рабочий лист'!E3:F28,2,1)</f>
        <v>2-й уровень</v>
      </c>
      <c r="M16" s="1"/>
    </row>
    <row r="17" spans="1:13" ht="16.5" thickBot="1" x14ac:dyDescent="0.3">
      <c r="A17" s="3">
        <v>9</v>
      </c>
      <c r="B17" s="15" t="s">
        <v>55</v>
      </c>
      <c r="C17" s="5">
        <v>2.5</v>
      </c>
      <c r="D17" s="5">
        <v>3</v>
      </c>
      <c r="E17" s="5">
        <v>5</v>
      </c>
      <c r="F17" s="5">
        <v>1</v>
      </c>
      <c r="G17" s="5">
        <v>3.5</v>
      </c>
      <c r="H17" s="5">
        <f t="shared" si="0"/>
        <v>15</v>
      </c>
      <c r="I17" s="5">
        <v>2</v>
      </c>
      <c r="J17" s="5">
        <v>1</v>
      </c>
      <c r="K17" s="5">
        <f t="shared" si="1"/>
        <v>15</v>
      </c>
      <c r="L17" s="5" t="str">
        <f>VLOOKUP(K17,'Рабочий лист'!E2:F27,2,1)</f>
        <v>2-й уровень</v>
      </c>
      <c r="M17" s="1"/>
    </row>
    <row r="18" spans="1:13" ht="16.5" thickBot="1" x14ac:dyDescent="0.3">
      <c r="A18" s="3">
        <v>10</v>
      </c>
      <c r="B18" s="15" t="s">
        <v>56</v>
      </c>
      <c r="C18" s="5">
        <v>4.5</v>
      </c>
      <c r="D18" s="5">
        <v>4.5</v>
      </c>
      <c r="E18" s="5">
        <v>5</v>
      </c>
      <c r="F18" s="5">
        <v>5</v>
      </c>
      <c r="G18" s="5">
        <v>4</v>
      </c>
      <c r="H18" s="5">
        <f t="shared" si="0"/>
        <v>23</v>
      </c>
      <c r="I18" s="5">
        <v>0</v>
      </c>
      <c r="J18" s="5">
        <v>1</v>
      </c>
      <c r="K18" s="5">
        <f t="shared" si="1"/>
        <v>23</v>
      </c>
      <c r="L18" s="5" t="str">
        <f>VLOOKUP(K18,'Рабочий лист'!E2:F27,2,1)</f>
        <v>1-й уровень</v>
      </c>
      <c r="M18" s="1"/>
    </row>
    <row r="19" spans="1:13" ht="16.5" thickBot="1" x14ac:dyDescent="0.3">
      <c r="A19" s="3">
        <v>11</v>
      </c>
      <c r="B19" s="15" t="s">
        <v>57</v>
      </c>
      <c r="C19" s="5">
        <v>1</v>
      </c>
      <c r="D19" s="5">
        <v>0</v>
      </c>
      <c r="E19" s="5">
        <v>1</v>
      </c>
      <c r="F19" s="5">
        <v>2</v>
      </c>
      <c r="G19" s="5">
        <v>1</v>
      </c>
      <c r="H19" s="5">
        <f t="shared" si="0"/>
        <v>5</v>
      </c>
      <c r="I19" s="5">
        <v>1</v>
      </c>
      <c r="J19" s="5">
        <f t="shared" si="2"/>
        <v>0.85</v>
      </c>
      <c r="K19" s="5">
        <f t="shared" si="1"/>
        <v>4.25</v>
      </c>
      <c r="L19" s="5" t="str">
        <f>VLOOKUP(K19,'Рабочий лист'!E2:F27,2,1)</f>
        <v>4-й уровень</v>
      </c>
      <c r="M19" s="1"/>
    </row>
    <row r="20" spans="1:13" ht="16.5" thickBot="1" x14ac:dyDescent="0.3">
      <c r="A20" s="3">
        <v>12</v>
      </c>
      <c r="B20" s="15" t="s">
        <v>44</v>
      </c>
      <c r="C20" s="5">
        <v>4</v>
      </c>
      <c r="D20" s="5">
        <v>4.5</v>
      </c>
      <c r="E20" s="5">
        <v>0</v>
      </c>
      <c r="F20" s="5">
        <v>4</v>
      </c>
      <c r="G20" s="5">
        <v>4</v>
      </c>
      <c r="H20" s="5">
        <f t="shared" si="0"/>
        <v>16.5</v>
      </c>
      <c r="I20" s="5">
        <v>0</v>
      </c>
      <c r="J20" s="5">
        <v>1</v>
      </c>
      <c r="K20" s="5">
        <f t="shared" si="1"/>
        <v>16.5</v>
      </c>
      <c r="L20" s="5" t="str">
        <f>VLOOKUP(K20,'Рабочий лист'!E3:F28,2,1)</f>
        <v>2-й уровень</v>
      </c>
      <c r="M20" s="1"/>
    </row>
    <row r="21" spans="1:13" ht="16.5" thickBot="1" x14ac:dyDescent="0.3">
      <c r="A21" s="3">
        <v>13</v>
      </c>
      <c r="B21" s="15" t="s">
        <v>58</v>
      </c>
      <c r="C21" s="5">
        <v>5</v>
      </c>
      <c r="D21" s="5">
        <v>5</v>
      </c>
      <c r="E21" s="5">
        <v>0</v>
      </c>
      <c r="F21" s="5">
        <v>4</v>
      </c>
      <c r="G21" s="5">
        <v>3</v>
      </c>
      <c r="H21" s="5">
        <f t="shared" si="0"/>
        <v>17</v>
      </c>
      <c r="I21" s="5">
        <v>0</v>
      </c>
      <c r="J21" s="5">
        <v>1</v>
      </c>
      <c r="K21" s="5">
        <f t="shared" si="1"/>
        <v>17</v>
      </c>
      <c r="L21" s="5" t="str">
        <f>VLOOKUP(K21,'Рабочий лист'!E4:F29,2,1)</f>
        <v>1-й уровень</v>
      </c>
      <c r="M21" s="1"/>
    </row>
    <row r="22" spans="1:13" ht="16.5" thickBot="1" x14ac:dyDescent="0.3">
      <c r="A22" s="3">
        <v>14</v>
      </c>
      <c r="B22" s="15" t="s">
        <v>59</v>
      </c>
      <c r="C22" s="5">
        <v>4</v>
      </c>
      <c r="D22" s="5">
        <v>5</v>
      </c>
      <c r="E22" s="5">
        <v>3</v>
      </c>
      <c r="F22" s="5">
        <v>5</v>
      </c>
      <c r="G22" s="5">
        <v>4</v>
      </c>
      <c r="H22" s="5">
        <f t="shared" si="0"/>
        <v>21</v>
      </c>
      <c r="I22" s="5">
        <v>0</v>
      </c>
      <c r="J22" s="5">
        <f>VLOOKUP(I22,'Рабочий лист'!A3:B7,2,1)</f>
        <v>1</v>
      </c>
      <c r="K22" s="5">
        <f t="shared" si="1"/>
        <v>21</v>
      </c>
      <c r="L22" s="5" t="str">
        <f>VLOOKUP(K22,'Рабочий лист'!E2:F27,2,1)</f>
        <v>1-й уровень</v>
      </c>
      <c r="M22" s="1"/>
    </row>
    <row r="23" spans="1:13" ht="16.5" thickBot="1" x14ac:dyDescent="0.3">
      <c r="A23" s="3">
        <v>15</v>
      </c>
      <c r="B23" s="15" t="s">
        <v>60</v>
      </c>
      <c r="C23" s="5">
        <v>1</v>
      </c>
      <c r="D23" s="5">
        <v>3</v>
      </c>
      <c r="E23" s="5">
        <v>0</v>
      </c>
      <c r="F23" s="5">
        <v>0</v>
      </c>
      <c r="G23" s="5">
        <v>1</v>
      </c>
      <c r="H23" s="5">
        <f t="shared" si="0"/>
        <v>5</v>
      </c>
      <c r="I23" s="5">
        <v>0</v>
      </c>
      <c r="J23" s="5">
        <f>VLOOKUP(I23,'Рабочий лист'!A3:B7,2,1)</f>
        <v>1</v>
      </c>
      <c r="K23" s="5">
        <f t="shared" si="1"/>
        <v>5</v>
      </c>
      <c r="L23" s="5" t="str">
        <f>VLOOKUP(K23,'Рабочий лист'!E2:F27,2,1)</f>
        <v>4-й уровень</v>
      </c>
      <c r="M23" s="1"/>
    </row>
    <row r="24" spans="1:13" ht="16.5" thickBot="1" x14ac:dyDescent="0.3">
      <c r="A24" s="3">
        <v>16</v>
      </c>
      <c r="B24" s="15" t="s">
        <v>61</v>
      </c>
      <c r="C24" s="5">
        <v>4</v>
      </c>
      <c r="D24" s="5">
        <v>5</v>
      </c>
      <c r="E24" s="5">
        <v>3</v>
      </c>
      <c r="F24" s="5">
        <v>5</v>
      </c>
      <c r="G24" s="5">
        <v>3.5</v>
      </c>
      <c r="H24" s="5">
        <f t="shared" si="0"/>
        <v>20.5</v>
      </c>
      <c r="I24" s="5">
        <v>1</v>
      </c>
      <c r="J24" s="5">
        <f t="shared" ref="J24" si="3">$J$10</f>
        <v>0.85</v>
      </c>
      <c r="K24" s="5">
        <f t="shared" si="1"/>
        <v>17.425000000000001</v>
      </c>
      <c r="L24" s="5" t="str">
        <f>VLOOKUP(K24,'Рабочий лист'!E2:F27,2,1)</f>
        <v>1-й уровень</v>
      </c>
      <c r="M24" s="1"/>
    </row>
    <row r="25" spans="1:13" ht="16.5" thickBot="1" x14ac:dyDescent="0.3">
      <c r="A25" s="3">
        <v>17</v>
      </c>
      <c r="B25" s="15" t="s">
        <v>62</v>
      </c>
      <c r="C25" s="5">
        <v>3</v>
      </c>
      <c r="D25" s="5">
        <v>5</v>
      </c>
      <c r="E25" s="5">
        <v>1</v>
      </c>
      <c r="F25" s="5">
        <v>2</v>
      </c>
      <c r="G25" s="5">
        <v>1</v>
      </c>
      <c r="H25" s="5">
        <f t="shared" si="0"/>
        <v>12</v>
      </c>
      <c r="I25" s="5">
        <v>0</v>
      </c>
      <c r="J25" s="5">
        <v>1</v>
      </c>
      <c r="K25" s="5">
        <f t="shared" si="1"/>
        <v>12</v>
      </c>
      <c r="L25" s="5" t="str">
        <f>VLOOKUP(K25,'Рабочий лист'!E3:F28,2,1)</f>
        <v>3-й уровень</v>
      </c>
      <c r="M25" s="1"/>
    </row>
    <row r="26" spans="1:13" ht="16.5" thickBot="1" x14ac:dyDescent="0.3">
      <c r="A26" s="3">
        <v>18</v>
      </c>
      <c r="B26" s="15" t="s">
        <v>63</v>
      </c>
      <c r="C26" s="5">
        <v>4.5</v>
      </c>
      <c r="D26" s="5">
        <v>5</v>
      </c>
      <c r="E26" s="5">
        <v>2</v>
      </c>
      <c r="F26" s="5">
        <v>1</v>
      </c>
      <c r="G26" s="5">
        <v>2</v>
      </c>
      <c r="H26" s="5">
        <f t="shared" si="0"/>
        <v>14.5</v>
      </c>
      <c r="I26" s="5">
        <v>0</v>
      </c>
      <c r="J26" s="5">
        <v>1</v>
      </c>
      <c r="K26" s="5">
        <f t="shared" si="1"/>
        <v>14.5</v>
      </c>
      <c r="L26" s="5" t="str">
        <f>VLOOKUP(K26,'Рабочий лист'!E2:F27,2,1)</f>
        <v>2-й уровень</v>
      </c>
      <c r="M26" s="1"/>
    </row>
    <row r="27" spans="1:13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.75" x14ac:dyDescent="0.25">
      <c r="A28" s="33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1"/>
    </row>
    <row r="29" spans="1:13" ht="15.75" x14ac:dyDescent="0.25">
      <c r="A29" s="36" t="s">
        <v>22</v>
      </c>
      <c r="B29" s="37"/>
      <c r="C29" s="42" t="s">
        <v>23</v>
      </c>
      <c r="D29" s="43"/>
      <c r="E29" s="43"/>
      <c r="F29" s="43"/>
      <c r="G29" s="43"/>
      <c r="H29" s="43"/>
      <c r="I29" s="43"/>
      <c r="J29" s="43"/>
      <c r="K29" s="43"/>
      <c r="L29" s="44"/>
      <c r="M29" s="1"/>
    </row>
    <row r="30" spans="1:13" ht="15.75" x14ac:dyDescent="0.25">
      <c r="A30" s="38"/>
      <c r="B30" s="39"/>
      <c r="C30" s="24" t="s">
        <v>15</v>
      </c>
      <c r="D30" s="26"/>
      <c r="E30" s="24" t="s">
        <v>16</v>
      </c>
      <c r="F30" s="25"/>
      <c r="G30" s="26"/>
      <c r="H30" s="24" t="s">
        <v>17</v>
      </c>
      <c r="I30" s="25"/>
      <c r="J30" s="26"/>
      <c r="K30" s="24" t="s">
        <v>18</v>
      </c>
      <c r="L30" s="26"/>
      <c r="M30" s="1"/>
    </row>
    <row r="31" spans="1:13" ht="31.5" x14ac:dyDescent="0.25">
      <c r="A31" s="38"/>
      <c r="B31" s="39"/>
      <c r="C31" s="4" t="s">
        <v>20</v>
      </c>
      <c r="D31" s="4" t="s">
        <v>21</v>
      </c>
      <c r="E31" s="24" t="s">
        <v>20</v>
      </c>
      <c r="F31" s="26"/>
      <c r="G31" s="4" t="s">
        <v>21</v>
      </c>
      <c r="H31" s="24" t="s">
        <v>20</v>
      </c>
      <c r="I31" s="26"/>
      <c r="J31" s="4" t="s">
        <v>21</v>
      </c>
      <c r="K31" s="4" t="s">
        <v>20</v>
      </c>
      <c r="L31" s="4" t="s">
        <v>21</v>
      </c>
      <c r="M31" s="1"/>
    </row>
    <row r="32" spans="1:13" ht="31.5" customHeight="1" x14ac:dyDescent="0.25">
      <c r="A32" s="40"/>
      <c r="B32" s="41"/>
      <c r="C32" s="4">
        <f>COUNTIF(L9:L26,C30)</f>
        <v>8</v>
      </c>
      <c r="D32" s="10">
        <f>C32/I4</f>
        <v>0.44444444444444442</v>
      </c>
      <c r="E32" s="24">
        <f>COUNTIF(L9:L26,E30)</f>
        <v>5</v>
      </c>
      <c r="F32" s="26"/>
      <c r="G32" s="10">
        <f>E32/I4</f>
        <v>0.27777777777777779</v>
      </c>
      <c r="H32" s="24">
        <f>COUNTIF(L9:L26,H30)</f>
        <v>1</v>
      </c>
      <c r="I32" s="26"/>
      <c r="J32" s="10">
        <f>H32/I4</f>
        <v>5.5555555555555552E-2</v>
      </c>
      <c r="K32" s="4">
        <f>COUNTIF(L9:L26,K30)</f>
        <v>4</v>
      </c>
      <c r="L32" s="10">
        <f>K32/I4</f>
        <v>0.22222222222222221</v>
      </c>
      <c r="M32" s="1"/>
    </row>
    <row r="33" spans="1:13" ht="15.75" x14ac:dyDescent="0.25">
      <c r="A33" s="34" t="s">
        <v>24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1"/>
    </row>
    <row r="34" spans="1:13" ht="15.75" x14ac:dyDescent="0.25">
      <c r="A34" s="31" t="s">
        <v>29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1"/>
    </row>
    <row r="35" spans="1:13" ht="15.75" x14ac:dyDescent="0.25">
      <c r="A35" s="31" t="s">
        <v>25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1"/>
    </row>
    <row r="36" spans="1:13" ht="15.75" x14ac:dyDescent="0.25">
      <c r="A36" s="31" t="s">
        <v>27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1"/>
    </row>
    <row r="37" spans="1:13" ht="15.75" x14ac:dyDescent="0.25">
      <c r="A37" s="31" t="s">
        <v>26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1"/>
    </row>
    <row r="38" spans="1:13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x14ac:dyDescent="0.25">
      <c r="A39" s="33" t="s">
        <v>28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1"/>
    </row>
    <row r="40" spans="1:13" ht="15.75" x14ac:dyDescent="0.25">
      <c r="A40" s="11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1"/>
    </row>
    <row r="41" spans="1:13" ht="15.75" x14ac:dyDescent="0.25">
      <c r="A41" s="32" t="s">
        <v>41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1"/>
    </row>
    <row r="42" spans="1:13" ht="15.75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1"/>
    </row>
    <row r="43" spans="1:13" ht="15.75" x14ac:dyDescent="0.25">
      <c r="A43" s="32" t="s">
        <v>43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1"/>
    </row>
    <row r="44" spans="1:13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</sheetData>
  <mergeCells count="31">
    <mergeCell ref="A42:L42"/>
    <mergeCell ref="A43:L43"/>
    <mergeCell ref="A41:L41"/>
    <mergeCell ref="A35:L35"/>
    <mergeCell ref="A36:L36"/>
    <mergeCell ref="A37:L37"/>
    <mergeCell ref="A39:L39"/>
    <mergeCell ref="A34:L34"/>
    <mergeCell ref="K30:L30"/>
    <mergeCell ref="H30:J30"/>
    <mergeCell ref="E31:F31"/>
    <mergeCell ref="E32:F32"/>
    <mergeCell ref="E30:G30"/>
    <mergeCell ref="A28:L28"/>
    <mergeCell ref="H31:I31"/>
    <mergeCell ref="H32:I32"/>
    <mergeCell ref="A33:L33"/>
    <mergeCell ref="C30:D30"/>
    <mergeCell ref="A29:B32"/>
    <mergeCell ref="C29:L29"/>
    <mergeCell ref="A1:M1"/>
    <mergeCell ref="A2:M2"/>
    <mergeCell ref="C7:H7"/>
    <mergeCell ref="B7:B8"/>
    <mergeCell ref="A7:A8"/>
    <mergeCell ref="I7:J7"/>
    <mergeCell ref="K7:K8"/>
    <mergeCell ref="L7:L8"/>
    <mergeCell ref="A4:E4"/>
    <mergeCell ref="A5:E5"/>
    <mergeCell ref="G4:H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K20" sqref="K20"/>
    </sheetView>
  </sheetViews>
  <sheetFormatPr defaultRowHeight="15" x14ac:dyDescent="0.25"/>
  <cols>
    <col min="6" max="6" width="12.7109375" customWidth="1"/>
    <col min="14" max="14" width="4.85546875" customWidth="1"/>
    <col min="15" max="17" width="9.140625" hidden="1" customWidth="1"/>
    <col min="18" max="18" width="4" hidden="1" customWidth="1"/>
    <col min="19" max="22" width="9.140625" hidden="1" customWidth="1"/>
  </cols>
  <sheetData>
    <row r="1" spans="1:22" ht="35.25" customHeight="1" x14ac:dyDescent="0.25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22" ht="18.75" customHeight="1" x14ac:dyDescent="0.4">
      <c r="A2" s="17" t="s">
        <v>14</v>
      </c>
      <c r="B2" s="17"/>
      <c r="C2" s="17"/>
      <c r="D2" s="17"/>
      <c r="E2" s="2">
        <v>0</v>
      </c>
      <c r="F2" s="2" t="s">
        <v>18</v>
      </c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x14ac:dyDescent="0.25">
      <c r="A3" s="2">
        <v>0</v>
      </c>
      <c r="B3" s="2">
        <v>1</v>
      </c>
      <c r="E3" s="2">
        <v>1</v>
      </c>
      <c r="F3" s="2" t="s">
        <v>18</v>
      </c>
    </row>
    <row r="4" spans="1:22" x14ac:dyDescent="0.25">
      <c r="A4" s="2">
        <v>1</v>
      </c>
      <c r="B4" s="2">
        <v>0.85</v>
      </c>
      <c r="E4" s="2">
        <v>2</v>
      </c>
      <c r="F4" s="2" t="s">
        <v>18</v>
      </c>
    </row>
    <row r="5" spans="1:22" x14ac:dyDescent="0.25">
      <c r="A5" s="2">
        <v>2</v>
      </c>
      <c r="B5" s="2">
        <v>0.72</v>
      </c>
      <c r="E5" s="2">
        <v>3</v>
      </c>
      <c r="F5" s="2" t="s">
        <v>18</v>
      </c>
    </row>
    <row r="6" spans="1:22" x14ac:dyDescent="0.25">
      <c r="A6" s="2">
        <v>3</v>
      </c>
      <c r="B6" s="2">
        <v>0.6</v>
      </c>
      <c r="E6" s="2">
        <v>4</v>
      </c>
      <c r="F6" s="2" t="s">
        <v>18</v>
      </c>
    </row>
    <row r="7" spans="1:22" x14ac:dyDescent="0.25">
      <c r="A7" s="2">
        <v>4</v>
      </c>
      <c r="B7" s="2">
        <v>0.45</v>
      </c>
      <c r="E7" s="2">
        <v>5</v>
      </c>
      <c r="F7" s="2" t="s">
        <v>18</v>
      </c>
    </row>
    <row r="8" spans="1:22" x14ac:dyDescent="0.25">
      <c r="E8" s="2">
        <v>6</v>
      </c>
      <c r="F8" s="2" t="s">
        <v>18</v>
      </c>
    </row>
    <row r="9" spans="1:22" x14ac:dyDescent="0.25">
      <c r="A9" s="8"/>
      <c r="B9" s="8"/>
      <c r="E9" s="2">
        <v>7</v>
      </c>
      <c r="F9" s="2" t="s">
        <v>18</v>
      </c>
    </row>
    <row r="10" spans="1:22" x14ac:dyDescent="0.25">
      <c r="E10" s="2">
        <v>8</v>
      </c>
      <c r="F10" s="2" t="s">
        <v>18</v>
      </c>
    </row>
    <row r="11" spans="1:22" x14ac:dyDescent="0.25">
      <c r="E11" s="2">
        <v>9</v>
      </c>
      <c r="F11" s="2" t="s">
        <v>18</v>
      </c>
    </row>
    <row r="12" spans="1:22" x14ac:dyDescent="0.25">
      <c r="E12" s="2">
        <v>10</v>
      </c>
      <c r="F12" s="2" t="s">
        <v>18</v>
      </c>
    </row>
    <row r="13" spans="1:22" x14ac:dyDescent="0.25">
      <c r="E13" s="2">
        <v>11</v>
      </c>
      <c r="F13" s="2" t="s">
        <v>17</v>
      </c>
    </row>
    <row r="14" spans="1:22" x14ac:dyDescent="0.25">
      <c r="E14" s="2">
        <v>12</v>
      </c>
      <c r="F14" s="2" t="s">
        <v>17</v>
      </c>
    </row>
    <row r="15" spans="1:22" x14ac:dyDescent="0.25">
      <c r="E15" s="2">
        <v>13</v>
      </c>
      <c r="F15" s="2" t="s">
        <v>17</v>
      </c>
    </row>
    <row r="16" spans="1:22" x14ac:dyDescent="0.25">
      <c r="E16" s="2">
        <v>14</v>
      </c>
      <c r="F16" s="2" t="s">
        <v>16</v>
      </c>
    </row>
    <row r="17" spans="5:6" x14ac:dyDescent="0.25">
      <c r="E17" s="2">
        <v>15</v>
      </c>
      <c r="F17" s="2" t="s">
        <v>16</v>
      </c>
    </row>
    <row r="18" spans="5:6" x14ac:dyDescent="0.25">
      <c r="E18" s="2">
        <v>16</v>
      </c>
      <c r="F18" s="2" t="s">
        <v>16</v>
      </c>
    </row>
    <row r="19" spans="5:6" x14ac:dyDescent="0.25">
      <c r="E19" s="2">
        <v>17</v>
      </c>
      <c r="F19" s="2" t="s">
        <v>15</v>
      </c>
    </row>
    <row r="20" spans="5:6" x14ac:dyDescent="0.25">
      <c r="E20" s="2">
        <v>18</v>
      </c>
      <c r="F20" s="2" t="s">
        <v>15</v>
      </c>
    </row>
    <row r="21" spans="5:6" x14ac:dyDescent="0.25">
      <c r="E21" s="2">
        <v>19</v>
      </c>
      <c r="F21" s="2" t="s">
        <v>15</v>
      </c>
    </row>
    <row r="22" spans="5:6" x14ac:dyDescent="0.25">
      <c r="E22" s="2">
        <v>20</v>
      </c>
      <c r="F22" s="2" t="s">
        <v>15</v>
      </c>
    </row>
    <row r="23" spans="5:6" x14ac:dyDescent="0.25">
      <c r="E23" s="9">
        <v>21</v>
      </c>
      <c r="F23" s="2" t="s">
        <v>15</v>
      </c>
    </row>
    <row r="24" spans="5:6" x14ac:dyDescent="0.25">
      <c r="E24" s="9">
        <v>22</v>
      </c>
      <c r="F24" s="2" t="s">
        <v>15</v>
      </c>
    </row>
    <row r="25" spans="5:6" x14ac:dyDescent="0.25">
      <c r="E25" s="9">
        <v>23</v>
      </c>
      <c r="F25" s="2" t="s">
        <v>15</v>
      </c>
    </row>
    <row r="26" spans="5:6" x14ac:dyDescent="0.25">
      <c r="E26" s="9">
        <v>24</v>
      </c>
      <c r="F26" s="2" t="s">
        <v>15</v>
      </c>
    </row>
    <row r="27" spans="5:6" x14ac:dyDescent="0.25">
      <c r="E27" s="9">
        <v>25</v>
      </c>
      <c r="F27" s="2" t="s">
        <v>15</v>
      </c>
    </row>
  </sheetData>
  <mergeCells count="3">
    <mergeCell ref="A2:D2"/>
    <mergeCell ref="H2:V2"/>
    <mergeCell ref="A1: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Инструкция по заполнению</vt:lpstr>
      <vt:lpstr>Протокол</vt:lpstr>
      <vt:lpstr>Рабочий 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Методист</cp:lastModifiedBy>
  <cp:lastPrinted>2026-04-21T03:51:34Z</cp:lastPrinted>
  <dcterms:created xsi:type="dcterms:W3CDTF">2021-01-27T16:52:36Z</dcterms:created>
  <dcterms:modified xsi:type="dcterms:W3CDTF">2026-05-26T03:52:07Z</dcterms:modified>
</cp:coreProperties>
</file>